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AbSol Internal Business\Vendors\World Link\"/>
    </mc:Choice>
  </mc:AlternateContent>
  <xr:revisionPtr revIDLastSave="0" documentId="8_{F3F759C5-F49A-44C7-A3B5-A547497528C7}" xr6:coauthVersionLast="40" xr6:coauthVersionMax="40" xr10:uidLastSave="{00000000-0000-0000-0000-000000000000}"/>
  <bookViews>
    <workbookView xWindow="192" yWindow="108" windowWidth="24168" windowHeight="12168" activeTab="1" xr2:uid="{00000000-000D-0000-FFFF-FFFF00000000}"/>
  </bookViews>
  <sheets>
    <sheet name="Coaching" sheetId="1" r:id="rId1"/>
    <sheet name="Botox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  <c r="F23" i="2" s="1"/>
  <c r="E33" i="2"/>
  <c r="E25" i="2"/>
  <c r="E21" i="2"/>
  <c r="E23" i="2" s="1"/>
  <c r="E20" i="2"/>
  <c r="B7" i="2"/>
  <c r="F33" i="2"/>
  <c r="F35" i="2"/>
  <c r="F40" i="2" s="1"/>
  <c r="F25" i="2"/>
  <c r="F20" i="2"/>
  <c r="C4" i="2"/>
  <c r="D35" i="2"/>
  <c r="E35" i="2" s="1"/>
  <c r="E40" i="2" s="1"/>
  <c r="D34" i="2"/>
  <c r="F34" i="2" s="1"/>
  <c r="F39" i="2" s="1"/>
  <c r="D33" i="2"/>
  <c r="B12" i="2"/>
  <c r="D27" i="2" s="1"/>
  <c r="B4" i="2"/>
  <c r="D23" i="2"/>
  <c r="B5" i="1"/>
  <c r="B6" i="1" s="1"/>
  <c r="C14" i="1"/>
  <c r="D13" i="1"/>
  <c r="D12" i="1"/>
  <c r="E13" i="1" s="1"/>
  <c r="F27" i="2" l="1"/>
  <c r="E27" i="2"/>
  <c r="B8" i="2"/>
  <c r="B13" i="2"/>
  <c r="D28" i="2" s="1"/>
  <c r="E34" i="2"/>
  <c r="E39" i="2" s="1"/>
  <c r="B9" i="2"/>
  <c r="D26" i="2" s="1"/>
  <c r="D14" i="1"/>
  <c r="E12" i="1"/>
  <c r="E14" i="1" s="1"/>
  <c r="B7" i="1"/>
  <c r="C17" i="1" s="1"/>
  <c r="F28" i="2" l="1"/>
  <c r="E28" i="2"/>
  <c r="B14" i="2"/>
  <c r="F26" i="2"/>
  <c r="F29" i="2" s="1"/>
  <c r="F38" i="2" s="1"/>
  <c r="E26" i="2"/>
  <c r="E29" i="2" s="1"/>
  <c r="E38" i="2" s="1"/>
  <c r="D29" i="2"/>
  <c r="E22" i="1"/>
  <c r="E21" i="1"/>
  <c r="E23" i="1"/>
  <c r="D22" i="1"/>
  <c r="D23" i="1"/>
  <c r="D21" i="1"/>
  <c r="D17" i="1"/>
  <c r="D27" i="1"/>
  <c r="E17" i="1"/>
  <c r="E18" i="1" s="1"/>
  <c r="D26" i="1" l="1"/>
  <c r="D38" i="2"/>
  <c r="D39" i="2"/>
  <c r="D40" i="2"/>
  <c r="D28" i="1"/>
  <c r="E28" i="1"/>
  <c r="E26" i="1"/>
  <c r="E27" i="1"/>
</calcChain>
</file>

<file path=xl/sharedStrings.xml><?xml version="1.0" encoding="utf-8"?>
<sst xmlns="http://schemas.openxmlformats.org/spreadsheetml/2006/main" count="74" uniqueCount="53">
  <si>
    <t>Direct Cost</t>
  </si>
  <si>
    <t>General Overhead</t>
  </si>
  <si>
    <t>Net Income</t>
  </si>
  <si>
    <t>Total Cost</t>
  </si>
  <si>
    <t xml:space="preserve">Annie </t>
  </si>
  <si>
    <t>Per Hour</t>
  </si>
  <si>
    <t>Total</t>
  </si>
  <si>
    <t>Hourly Bill Rate</t>
  </si>
  <si>
    <t>Cost Data</t>
  </si>
  <si>
    <t>Consult Onsite</t>
  </si>
  <si>
    <t>Hours</t>
  </si>
  <si>
    <t>Weekly Nudge</t>
  </si>
  <si>
    <t>6 Months</t>
  </si>
  <si>
    <t>Hours/Month</t>
  </si>
  <si>
    <t>Rate 1</t>
  </si>
  <si>
    <t>Rate 2</t>
  </si>
  <si>
    <t>Rate 3</t>
  </si>
  <si>
    <t>Cost</t>
  </si>
  <si>
    <t>Patient Utilization</t>
  </si>
  <si>
    <t>Income</t>
  </si>
  <si>
    <t>NI/Month</t>
  </si>
  <si>
    <t>NI/6 Months</t>
  </si>
  <si>
    <t>Total Hours</t>
  </si>
  <si>
    <t>Hourly Costs</t>
  </si>
  <si>
    <t>Cost/Month</t>
  </si>
  <si>
    <t>Cost/6 Months</t>
  </si>
  <si>
    <t>Income/Month</t>
  </si>
  <si>
    <t>Income/6 Months</t>
  </si>
  <si>
    <t>Hours/Mo</t>
  </si>
  <si>
    <t>Things to Consider:</t>
  </si>
  <si>
    <t>Pull through business to cash services/products</t>
  </si>
  <si>
    <t>Med Mal, Physician responsibility in relation to Coaching only patients</t>
  </si>
  <si>
    <t>Revenue standard is double Costs (43,547.63), unless determined a lure business line</t>
  </si>
  <si>
    <t>Case Study: Coaching</t>
  </si>
  <si>
    <t>Treatment Time</t>
  </si>
  <si>
    <t>Staff</t>
  </si>
  <si>
    <t>Supply</t>
  </si>
  <si>
    <t>RN</t>
  </si>
  <si>
    <t>Front Desk</t>
  </si>
  <si>
    <t>Staff:</t>
  </si>
  <si>
    <t>Incidentials</t>
  </si>
  <si>
    <t>1 Visit</t>
  </si>
  <si>
    <t>30 Units Botox</t>
  </si>
  <si>
    <t>Botox, 30 U</t>
  </si>
  <si>
    <t>Fees</t>
  </si>
  <si>
    <t>$12/Unit</t>
  </si>
  <si>
    <t>$10/Unit</t>
  </si>
  <si>
    <t>$9/Unit</t>
  </si>
  <si>
    <t>Time Used</t>
  </si>
  <si>
    <t>Based on 30 units</t>
  </si>
  <si>
    <t>Staff Time at 15 minutes (phone schedule, confirm, consents, checkin, checkout, payment)</t>
  </si>
  <si>
    <t>30 U</t>
  </si>
  <si>
    <t>Case Study: 30 Units of Botox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</si>
</sst>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 val="singleAccounting"/>
      <sz val="11"/>
      <color theme="1"/>
      <name val="Century Gothic"/>
      <family val="2"/>
    </font>
    <font>
      <u/>
      <sz val="11"/>
      <color theme="1"/>
      <name val="Century Gothic"/>
      <family val="2"/>
    </font>
    <font>
      <b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44" fontId="0" fillId="0" borderId="0" xfId="2" applyFont="1"/>
    <xf numFmtId="0" fontId="0" fillId="0" borderId="0" xfId="0" applyAlignment="1">
      <alignment horizontal="left" indent="1"/>
    </xf>
    <xf numFmtId="44" fontId="3" fillId="0" borderId="0" xfId="2" applyFont="1" applyAlignment="1">
      <alignment horizontal="center"/>
    </xf>
    <xf numFmtId="44" fontId="0" fillId="0" borderId="0" xfId="2" applyFont="1" applyAlignment="1">
      <alignment horizontal="left" indent="1"/>
    </xf>
    <xf numFmtId="0" fontId="2" fillId="0" borderId="0" xfId="0" applyFont="1"/>
    <xf numFmtId="44" fontId="2" fillId="0" borderId="0" xfId="2" applyFont="1"/>
    <xf numFmtId="43" fontId="1" fillId="0" borderId="0" xfId="1" applyFont="1" applyAlignment="1">
      <alignment horizontal="center"/>
    </xf>
    <xf numFmtId="0" fontId="0" fillId="0" borderId="0" xfId="0" applyAlignment="1">
      <alignment horizontal="left" indent="2"/>
    </xf>
    <xf numFmtId="44" fontId="0" fillId="0" borderId="0" xfId="2" applyFont="1" applyAlignment="1">
      <alignment horizontal="center"/>
    </xf>
    <xf numFmtId="164" fontId="0" fillId="0" borderId="0" xfId="2" applyNumberFormat="1" applyFont="1"/>
    <xf numFmtId="44" fontId="3" fillId="0" borderId="1" xfId="2" applyFont="1" applyBorder="1" applyAlignment="1">
      <alignment horizontal="center"/>
    </xf>
    <xf numFmtId="44" fontId="3" fillId="0" borderId="2" xfId="2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4" fillId="0" borderId="0" xfId="0" applyFont="1" applyAlignment="1"/>
    <xf numFmtId="44" fontId="4" fillId="0" borderId="0" xfId="2" applyFont="1" applyAlignment="1"/>
    <xf numFmtId="0" fontId="0" fillId="0" borderId="0" xfId="0" applyFont="1" applyAlignment="1">
      <alignment horizontal="center"/>
    </xf>
    <xf numFmtId="44" fontId="0" fillId="0" borderId="2" xfId="2" applyFont="1" applyBorder="1"/>
    <xf numFmtId="0" fontId="4" fillId="0" borderId="3" xfId="0" applyFont="1" applyBorder="1" applyAlignment="1"/>
    <xf numFmtId="44" fontId="4" fillId="0" borderId="4" xfId="2" applyFont="1" applyBorder="1" applyAlignment="1"/>
    <xf numFmtId="44" fontId="4" fillId="0" borderId="5" xfId="2" applyFont="1" applyBorder="1" applyAlignment="1"/>
    <xf numFmtId="0" fontId="0" fillId="0" borderId="6" xfId="0" applyBorder="1" applyAlignment="1">
      <alignment horizontal="left" indent="2"/>
    </xf>
    <xf numFmtId="43" fontId="1" fillId="0" borderId="0" xfId="1" applyFont="1" applyBorder="1" applyAlignment="1">
      <alignment horizontal="center"/>
    </xf>
    <xf numFmtId="43" fontId="1" fillId="0" borderId="7" xfId="1" applyFont="1" applyBorder="1" applyAlignment="1">
      <alignment horizontal="center"/>
    </xf>
    <xf numFmtId="0" fontId="0" fillId="0" borderId="8" xfId="0" applyBorder="1"/>
    <xf numFmtId="43" fontId="1" fillId="0" borderId="9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3" fillId="0" borderId="0" xfId="2" applyFont="1" applyBorder="1" applyAlignment="1">
      <alignment horizontal="center"/>
    </xf>
    <xf numFmtId="44" fontId="0" fillId="0" borderId="0" xfId="2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4" fontId="3" fillId="0" borderId="4" xfId="2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0" fontId="4" fillId="0" borderId="10" xfId="0" applyFont="1" applyBorder="1"/>
    <xf numFmtId="44" fontId="0" fillId="0" borderId="11" xfId="2" applyFont="1" applyBorder="1"/>
    <xf numFmtId="44" fontId="0" fillId="0" borderId="12" xfId="2" applyFont="1" applyBorder="1"/>
    <xf numFmtId="0" fontId="4" fillId="0" borderId="3" xfId="0" applyFont="1" applyBorder="1"/>
    <xf numFmtId="44" fontId="0" fillId="0" borderId="4" xfId="2" applyFont="1" applyBorder="1"/>
    <xf numFmtId="44" fontId="3" fillId="0" borderId="5" xfId="2" applyFont="1" applyBorder="1" applyAlignment="1">
      <alignment horizontal="center"/>
    </xf>
    <xf numFmtId="44" fontId="0" fillId="0" borderId="7" xfId="2" applyFont="1" applyBorder="1"/>
    <xf numFmtId="0" fontId="0" fillId="0" borderId="10" xfId="0" applyBorder="1" applyAlignment="1">
      <alignment horizontal="left" indent="2"/>
    </xf>
    <xf numFmtId="0" fontId="4" fillId="0" borderId="3" xfId="0" applyFont="1" applyBorder="1" applyAlignment="1">
      <alignment horizontal="left"/>
    </xf>
    <xf numFmtId="44" fontId="5" fillId="0" borderId="4" xfId="2" applyFont="1" applyBorder="1" applyAlignment="1">
      <alignment horizontal="center"/>
    </xf>
    <xf numFmtId="44" fontId="4" fillId="0" borderId="4" xfId="2" applyFont="1" applyBorder="1" applyAlignment="1">
      <alignment horizontal="center"/>
    </xf>
    <xf numFmtId="44" fontId="4" fillId="0" borderId="5" xfId="2" applyFont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indent="1"/>
    </xf>
    <xf numFmtId="44" fontId="1" fillId="0" borderId="0" xfId="2" applyFont="1" applyBorder="1" applyAlignment="1">
      <alignment horizontal="center"/>
    </xf>
    <xf numFmtId="44" fontId="1" fillId="0" borderId="7" xfId="2" applyFont="1" applyBorder="1" applyAlignment="1">
      <alignment horizontal="center"/>
    </xf>
    <xf numFmtId="44" fontId="0" fillId="0" borderId="9" xfId="2" applyFont="1" applyBorder="1"/>
    <xf numFmtId="0" fontId="0" fillId="0" borderId="11" xfId="0" applyBorder="1" applyAlignment="1">
      <alignment horizontal="left" indent="2"/>
    </xf>
    <xf numFmtId="43" fontId="0" fillId="0" borderId="0" xfId="1" applyNumberFormat="1" applyFont="1"/>
    <xf numFmtId="43" fontId="0" fillId="0" borderId="11" xfId="1" applyNumberFormat="1" applyFont="1" applyBorder="1"/>
    <xf numFmtId="44" fontId="5" fillId="0" borderId="5" xfId="2" applyFont="1" applyBorder="1" applyAlignment="1">
      <alignment horizontal="center"/>
    </xf>
    <xf numFmtId="44" fontId="0" fillId="0" borderId="5" xfId="2" applyFont="1" applyBorder="1"/>
    <xf numFmtId="164" fontId="0" fillId="0" borderId="0" xfId="2" applyNumberFormat="1" applyFont="1" applyBorder="1"/>
    <xf numFmtId="44" fontId="0" fillId="0" borderId="11" xfId="2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9" workbookViewId="0">
      <selection activeCell="A9" sqref="A1:XFD1048576"/>
    </sheetView>
  </sheetViews>
  <sheetFormatPr defaultRowHeight="21.6" customHeight="1" x14ac:dyDescent="0.25"/>
  <cols>
    <col min="1" max="1" width="19.296875" bestFit="1" customWidth="1"/>
    <col min="2" max="2" width="12.796875" style="1" hidden="1" customWidth="1"/>
    <col min="3" max="3" width="12.796875" style="1" bestFit="1" customWidth="1"/>
    <col min="4" max="4" width="15.69921875" style="1" bestFit="1" customWidth="1"/>
    <col min="5" max="5" width="18" style="1" bestFit="1" customWidth="1"/>
    <col min="6" max="7" width="8.796875" style="1"/>
  </cols>
  <sheetData>
    <row r="1" spans="1:7" ht="21.6" hidden="1" customHeight="1" x14ac:dyDescent="0.25">
      <c r="A1" t="s">
        <v>4</v>
      </c>
    </row>
    <row r="2" spans="1:7" ht="21.6" hidden="1" customHeight="1" x14ac:dyDescent="0.25">
      <c r="A2" t="s">
        <v>7</v>
      </c>
      <c r="B2" s="1">
        <v>150</v>
      </c>
    </row>
    <row r="3" spans="1:7" ht="21.6" hidden="1" customHeight="1" x14ac:dyDescent="0.25"/>
    <row r="4" spans="1:7" ht="21.6" hidden="1" customHeight="1" x14ac:dyDescent="0.4">
      <c r="A4" t="s">
        <v>8</v>
      </c>
      <c r="B4" s="3" t="s">
        <v>5</v>
      </c>
    </row>
    <row r="5" spans="1:7" ht="21.6" hidden="1" customHeight="1" x14ac:dyDescent="0.25">
      <c r="A5" s="2" t="s">
        <v>0</v>
      </c>
      <c r="B5" s="4">
        <f>SUM((2140.5*24)/2080)*133%</f>
        <v>32.848442307692309</v>
      </c>
      <c r="C5" s="4"/>
      <c r="D5" s="4"/>
      <c r="E5" s="4"/>
    </row>
    <row r="6" spans="1:7" ht="21.6" hidden="1" customHeight="1" x14ac:dyDescent="0.25">
      <c r="A6" s="2" t="s">
        <v>1</v>
      </c>
      <c r="B6" s="4">
        <f>B5*2</f>
        <v>65.696884615384619</v>
      </c>
      <c r="C6" s="4"/>
      <c r="D6" s="4"/>
      <c r="E6" s="4"/>
    </row>
    <row r="7" spans="1:7" ht="21.6" hidden="1" customHeight="1" thickBot="1" x14ac:dyDescent="0.45">
      <c r="A7" t="s">
        <v>6</v>
      </c>
      <c r="B7" s="11">
        <f>SUM(B5:B6)</f>
        <v>98.545326923076928</v>
      </c>
    </row>
    <row r="8" spans="1:7" ht="21.6" hidden="1" customHeight="1" x14ac:dyDescent="0.4">
      <c r="B8" s="3"/>
    </row>
    <row r="9" spans="1:7" ht="21.6" customHeight="1" x14ac:dyDescent="0.4">
      <c r="A9" s="5" t="s">
        <v>33</v>
      </c>
      <c r="B9" s="3"/>
    </row>
    <row r="10" spans="1:7" ht="21.6" customHeight="1" x14ac:dyDescent="0.4">
      <c r="B10" s="3"/>
    </row>
    <row r="11" spans="1:7" s="14" customFormat="1" ht="21.6" customHeight="1" x14ac:dyDescent="0.25">
      <c r="A11" s="18" t="s">
        <v>18</v>
      </c>
      <c r="B11" s="19" t="s">
        <v>10</v>
      </c>
      <c r="C11" s="19" t="s">
        <v>28</v>
      </c>
      <c r="D11" s="19" t="s">
        <v>13</v>
      </c>
      <c r="E11" s="20" t="s">
        <v>12</v>
      </c>
      <c r="F11" s="15"/>
      <c r="G11" s="15"/>
    </row>
    <row r="12" spans="1:7" ht="21.6" customHeight="1" x14ac:dyDescent="0.25">
      <c r="A12" s="21" t="s">
        <v>9</v>
      </c>
      <c r="B12" s="22">
        <v>1.5</v>
      </c>
      <c r="C12" s="22">
        <v>1</v>
      </c>
      <c r="D12" s="22">
        <f>B12*C12</f>
        <v>1.5</v>
      </c>
      <c r="E12" s="23">
        <f>D12*6</f>
        <v>9</v>
      </c>
    </row>
    <row r="13" spans="1:7" ht="21.6" customHeight="1" x14ac:dyDescent="0.25">
      <c r="A13" s="21" t="s">
        <v>11</v>
      </c>
      <c r="B13" s="22">
        <v>0.5</v>
      </c>
      <c r="C13" s="22">
        <v>4</v>
      </c>
      <c r="D13" s="22">
        <f>B13*C13</f>
        <v>2</v>
      </c>
      <c r="E13" s="23">
        <f>D12*6</f>
        <v>9</v>
      </c>
    </row>
    <row r="14" spans="1:7" ht="21.6" customHeight="1" x14ac:dyDescent="0.4">
      <c r="A14" s="24" t="s">
        <v>22</v>
      </c>
      <c r="B14" s="12"/>
      <c r="C14" s="13">
        <f>SUM(C12:C13)</f>
        <v>5</v>
      </c>
      <c r="D14" s="13">
        <f t="shared" ref="D14:E14" si="0">SUM(D12:D13)</f>
        <v>3.5</v>
      </c>
      <c r="E14" s="25">
        <f t="shared" si="0"/>
        <v>18</v>
      </c>
    </row>
    <row r="15" spans="1:7" ht="21.6" customHeight="1" x14ac:dyDescent="0.4">
      <c r="B15" s="3"/>
      <c r="C15" s="7"/>
      <c r="D15" s="7"/>
      <c r="E15" s="7"/>
    </row>
    <row r="16" spans="1:7" s="16" customFormat="1" ht="21.6" customHeight="1" x14ac:dyDescent="0.4">
      <c r="A16" s="29"/>
      <c r="B16" s="30"/>
      <c r="C16" s="31" t="s">
        <v>23</v>
      </c>
      <c r="D16" s="32" t="s">
        <v>24</v>
      </c>
      <c r="E16" s="33" t="s">
        <v>25</v>
      </c>
      <c r="F16" s="9"/>
      <c r="G16" s="9"/>
    </row>
    <row r="17" spans="1:7" ht="21.6" customHeight="1" x14ac:dyDescent="0.25">
      <c r="A17" s="34" t="s">
        <v>17</v>
      </c>
      <c r="B17" s="35"/>
      <c r="C17" s="35">
        <f>B7</f>
        <v>98.545326923076928</v>
      </c>
      <c r="D17" s="35">
        <f>$D$14*C17</f>
        <v>344.90864423076926</v>
      </c>
      <c r="E17" s="36">
        <f>$E$14*C17</f>
        <v>1773.8158846153847</v>
      </c>
    </row>
    <row r="18" spans="1:7" ht="21.6" customHeight="1" x14ac:dyDescent="0.25">
      <c r="E18" s="1">
        <f>E17*2</f>
        <v>3547.6317692307694</v>
      </c>
    </row>
    <row r="20" spans="1:7" ht="21.6" customHeight="1" x14ac:dyDescent="0.4">
      <c r="A20" s="37" t="s">
        <v>19</v>
      </c>
      <c r="B20" s="38"/>
      <c r="C20" s="38"/>
      <c r="D20" s="31" t="s">
        <v>26</v>
      </c>
      <c r="E20" s="39" t="s">
        <v>27</v>
      </c>
    </row>
    <row r="21" spans="1:7" ht="21.6" customHeight="1" x14ac:dyDescent="0.25">
      <c r="A21" s="21" t="s">
        <v>14</v>
      </c>
      <c r="B21" s="28"/>
      <c r="C21" s="28">
        <v>150</v>
      </c>
      <c r="D21" s="28">
        <f>C21*$D$14</f>
        <v>525</v>
      </c>
      <c r="E21" s="40">
        <f>$E$14*C21</f>
        <v>2700</v>
      </c>
    </row>
    <row r="22" spans="1:7" ht="21.6" customHeight="1" x14ac:dyDescent="0.25">
      <c r="A22" s="21" t="s">
        <v>15</v>
      </c>
      <c r="B22" s="28"/>
      <c r="C22" s="28">
        <v>200</v>
      </c>
      <c r="D22" s="28">
        <f>C22*$D$14</f>
        <v>700</v>
      </c>
      <c r="E22" s="40">
        <f>$E$14*C22</f>
        <v>3600</v>
      </c>
    </row>
    <row r="23" spans="1:7" ht="21.6" customHeight="1" x14ac:dyDescent="0.25">
      <c r="A23" s="41" t="s">
        <v>16</v>
      </c>
      <c r="B23" s="35"/>
      <c r="C23" s="35">
        <v>250</v>
      </c>
      <c r="D23" s="35">
        <f>C23*$D$14</f>
        <v>875</v>
      </c>
      <c r="E23" s="36">
        <f>$E$14*C23</f>
        <v>4500</v>
      </c>
    </row>
    <row r="24" spans="1:7" ht="21.6" customHeight="1" x14ac:dyDescent="0.25">
      <c r="C24" s="10"/>
    </row>
    <row r="25" spans="1:7" s="5" customFormat="1" ht="21.6" customHeight="1" x14ac:dyDescent="0.25">
      <c r="A25" s="42" t="s">
        <v>2</v>
      </c>
      <c r="B25" s="43"/>
      <c r="C25" s="43"/>
      <c r="D25" s="44" t="s">
        <v>20</v>
      </c>
      <c r="E25" s="45" t="s">
        <v>21</v>
      </c>
      <c r="F25" s="6"/>
      <c r="G25" s="6"/>
    </row>
    <row r="26" spans="1:7" ht="21.6" customHeight="1" x14ac:dyDescent="0.25">
      <c r="A26" s="21" t="s">
        <v>14</v>
      </c>
      <c r="B26" s="28"/>
      <c r="C26" s="28"/>
      <c r="D26" s="28">
        <f>D21-$D$17</f>
        <v>180.09135576923074</v>
      </c>
      <c r="E26" s="40">
        <f>E21-$E$17</f>
        <v>926.18411538461532</v>
      </c>
    </row>
    <row r="27" spans="1:7" ht="21.6" customHeight="1" x14ac:dyDescent="0.25">
      <c r="A27" s="21" t="s">
        <v>15</v>
      </c>
      <c r="B27" s="28"/>
      <c r="C27" s="28"/>
      <c r="D27" s="28">
        <f t="shared" ref="D27:D28" si="1">D22-$D$17</f>
        <v>355.09135576923074</v>
      </c>
      <c r="E27" s="40">
        <f t="shared" ref="E27:E28" si="2">E22-$E$17</f>
        <v>1826.1841153846153</v>
      </c>
    </row>
    <row r="28" spans="1:7" ht="21.6" customHeight="1" x14ac:dyDescent="0.25">
      <c r="A28" s="41" t="s">
        <v>16</v>
      </c>
      <c r="B28" s="35"/>
      <c r="C28" s="35"/>
      <c r="D28" s="35">
        <f t="shared" si="1"/>
        <v>530.09135576923074</v>
      </c>
      <c r="E28" s="36">
        <f t="shared" si="2"/>
        <v>2726.1841153846153</v>
      </c>
    </row>
    <row r="30" spans="1:7" ht="21.6" customHeight="1" x14ac:dyDescent="0.25">
      <c r="A30" s="47" t="s">
        <v>29</v>
      </c>
    </row>
    <row r="31" spans="1:7" ht="21.6" customHeight="1" x14ac:dyDescent="0.25">
      <c r="A31" s="46" t="s">
        <v>30</v>
      </c>
    </row>
    <row r="32" spans="1:7" ht="21.6" customHeight="1" x14ac:dyDescent="0.25">
      <c r="A32" s="46" t="s">
        <v>31</v>
      </c>
    </row>
    <row r="33" spans="1:1" ht="21.6" customHeight="1" x14ac:dyDescent="0.25">
      <c r="A33" s="48" t="s">
        <v>32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abSelected="1" workbookViewId="0">
      <selection activeCell="F17" sqref="F17"/>
    </sheetView>
  </sheetViews>
  <sheetFormatPr defaultRowHeight="13.8" x14ac:dyDescent="0.25"/>
  <cols>
    <col min="1" max="1" width="22.69921875" customWidth="1"/>
    <col min="2" max="2" width="10.09765625" style="1" bestFit="1" customWidth="1"/>
    <col min="3" max="3" width="10.8984375" style="1" bestFit="1" customWidth="1"/>
    <col min="4" max="4" width="15.796875" style="1" bestFit="1" customWidth="1"/>
    <col min="5" max="5" width="15.796875" style="1" customWidth="1"/>
    <col min="6" max="6" width="15.796875" style="1" bestFit="1" customWidth="1"/>
    <col min="7" max="7" width="8.796875" style="1"/>
  </cols>
  <sheetData>
    <row r="1" spans="1:6" ht="15.6" x14ac:dyDescent="0.4">
      <c r="A1" t="s">
        <v>39</v>
      </c>
      <c r="B1" s="3" t="s">
        <v>5</v>
      </c>
      <c r="C1" s="3" t="s">
        <v>48</v>
      </c>
    </row>
    <row r="2" spans="1:6" x14ac:dyDescent="0.25">
      <c r="A2" s="8" t="s">
        <v>37</v>
      </c>
      <c r="B2" s="1">
        <v>52</v>
      </c>
      <c r="C2" s="53">
        <v>1</v>
      </c>
    </row>
    <row r="3" spans="1:6" x14ac:dyDescent="0.25">
      <c r="A3" s="52" t="s">
        <v>38</v>
      </c>
      <c r="B3" s="35">
        <v>18</v>
      </c>
      <c r="C3" s="54">
        <v>0.25</v>
      </c>
    </row>
    <row r="4" spans="1:6" x14ac:dyDescent="0.25">
      <c r="B4" s="1">
        <f>SUM(B2:B3)</f>
        <v>70</v>
      </c>
      <c r="C4" s="53">
        <f>SUM(C2:C3)</f>
        <v>1.25</v>
      </c>
    </row>
    <row r="6" spans="1:6" x14ac:dyDescent="0.25">
      <c r="A6" t="s">
        <v>8</v>
      </c>
    </row>
    <row r="7" spans="1:6" x14ac:dyDescent="0.25">
      <c r="A7" s="2" t="s">
        <v>0</v>
      </c>
      <c r="B7" s="4">
        <f>SUM((B2*C2)+(B3*C3))*133%</f>
        <v>75.14500000000001</v>
      </c>
      <c r="C7" s="4"/>
      <c r="D7" s="4"/>
      <c r="E7" s="4"/>
      <c r="F7" s="4"/>
    </row>
    <row r="8" spans="1:6" x14ac:dyDescent="0.25">
      <c r="A8" s="2" t="s">
        <v>1</v>
      </c>
      <c r="B8" s="4">
        <f>B7*2</f>
        <v>150.29000000000002</v>
      </c>
      <c r="C8" s="4"/>
      <c r="D8" s="4"/>
      <c r="E8" s="4"/>
      <c r="F8" s="4"/>
    </row>
    <row r="9" spans="1:6" ht="16.2" thickBot="1" x14ac:dyDescent="0.45">
      <c r="A9" t="s">
        <v>6</v>
      </c>
      <c r="B9" s="11">
        <f>SUM(B7:B8)</f>
        <v>225.43500000000003</v>
      </c>
      <c r="C9" s="27"/>
    </row>
    <row r="10" spans="1:6" ht="15.6" x14ac:dyDescent="0.4">
      <c r="B10" s="27"/>
      <c r="C10" s="27"/>
    </row>
    <row r="11" spans="1:6" ht="15.6" x14ac:dyDescent="0.4">
      <c r="A11" t="s">
        <v>36</v>
      </c>
      <c r="B11" s="27" t="s">
        <v>51</v>
      </c>
      <c r="C11" s="27"/>
    </row>
    <row r="12" spans="1:6" x14ac:dyDescent="0.25">
      <c r="A12" s="2" t="s">
        <v>43</v>
      </c>
      <c r="B12" s="49">
        <f>30*6</f>
        <v>180</v>
      </c>
      <c r="C12" s="49"/>
    </row>
    <row r="13" spans="1:6" x14ac:dyDescent="0.25">
      <c r="A13" s="2" t="s">
        <v>40</v>
      </c>
      <c r="B13" s="49">
        <f>B12*0.05</f>
        <v>9</v>
      </c>
      <c r="C13" s="49"/>
    </row>
    <row r="14" spans="1:6" ht="15.6" x14ac:dyDescent="0.4">
      <c r="A14" t="s">
        <v>6</v>
      </c>
      <c r="B14" s="27">
        <f>SUM(B12:B13)</f>
        <v>189</v>
      </c>
      <c r="C14" s="27"/>
    </row>
    <row r="15" spans="1:6" ht="15.6" x14ac:dyDescent="0.4">
      <c r="B15" s="27"/>
      <c r="C15" s="27"/>
    </row>
    <row r="16" spans="1:6" ht="15.6" x14ac:dyDescent="0.4">
      <c r="B16" s="27"/>
      <c r="C16" s="27"/>
    </row>
    <row r="17" spans="1:7" ht="15.6" x14ac:dyDescent="0.4">
      <c r="B17" s="3"/>
      <c r="C17" s="3"/>
    </row>
    <row r="18" spans="1:7" ht="15.6" x14ac:dyDescent="0.4">
      <c r="A18" s="5" t="s">
        <v>52</v>
      </c>
      <c r="B18" s="3"/>
      <c r="C18" s="3"/>
    </row>
    <row r="19" spans="1:7" ht="15.6" x14ac:dyDescent="0.4">
      <c r="B19" s="3"/>
      <c r="C19" s="3"/>
      <c r="D19" s="58"/>
      <c r="E19" s="58"/>
      <c r="F19" s="58"/>
    </row>
    <row r="20" spans="1:7" s="14" customFormat="1" x14ac:dyDescent="0.25">
      <c r="A20" s="18" t="s">
        <v>18</v>
      </c>
      <c r="B20" s="19" t="s">
        <v>10</v>
      </c>
      <c r="C20" s="19"/>
      <c r="D20" s="19" t="s">
        <v>34</v>
      </c>
      <c r="E20" s="19" t="str">
        <f>D20</f>
        <v>Treatment Time</v>
      </c>
      <c r="F20" s="20" t="str">
        <f>D20</f>
        <v>Treatment Time</v>
      </c>
      <c r="G20" s="15"/>
    </row>
    <row r="21" spans="1:7" x14ac:dyDescent="0.25">
      <c r="A21" s="21" t="s">
        <v>41</v>
      </c>
      <c r="B21" s="22">
        <v>1</v>
      </c>
      <c r="C21" s="22"/>
      <c r="D21" s="22">
        <v>1</v>
      </c>
      <c r="E21" s="22">
        <f>B21/2</f>
        <v>0.5</v>
      </c>
      <c r="F21" s="23">
        <f>D21/4</f>
        <v>0.25</v>
      </c>
    </row>
    <row r="22" spans="1:7" x14ac:dyDescent="0.25">
      <c r="A22" s="21"/>
      <c r="B22" s="22"/>
      <c r="C22" s="22"/>
      <c r="D22" s="22"/>
      <c r="E22" s="22"/>
      <c r="F22" s="23"/>
    </row>
    <row r="23" spans="1:7" ht="15.6" x14ac:dyDescent="0.4">
      <c r="A23" s="24" t="s">
        <v>22</v>
      </c>
      <c r="B23" s="12"/>
      <c r="C23" s="12"/>
      <c r="D23" s="13">
        <f>SUM(D21:D22)</f>
        <v>1</v>
      </c>
      <c r="E23" s="13">
        <f>SUM(E21:E22)</f>
        <v>0.5</v>
      </c>
      <c r="F23" s="25">
        <f>SUM(F21:F22)</f>
        <v>0.25</v>
      </c>
    </row>
    <row r="24" spans="1:7" ht="15.6" x14ac:dyDescent="0.4">
      <c r="B24" s="3"/>
      <c r="C24" s="3"/>
      <c r="D24" s="7"/>
      <c r="E24" s="22"/>
      <c r="F24" s="22"/>
    </row>
    <row r="25" spans="1:7" s="16" customFormat="1" ht="15.6" x14ac:dyDescent="0.4">
      <c r="A25" s="37" t="s">
        <v>17</v>
      </c>
      <c r="B25" s="30"/>
      <c r="C25" s="30"/>
      <c r="D25" s="39" t="s">
        <v>23</v>
      </c>
      <c r="E25" s="31" t="str">
        <f>D25</f>
        <v>Hourly Costs</v>
      </c>
      <c r="F25" s="39" t="str">
        <f>D25</f>
        <v>Hourly Costs</v>
      </c>
      <c r="G25" s="9"/>
    </row>
    <row r="26" spans="1:7" s="16" customFormat="1" x14ac:dyDescent="0.25">
      <c r="A26" s="21" t="s">
        <v>35</v>
      </c>
      <c r="B26" s="26"/>
      <c r="C26" s="26"/>
      <c r="D26" s="50">
        <f>B9</f>
        <v>225.43500000000003</v>
      </c>
      <c r="E26" s="49">
        <f>D26/2</f>
        <v>112.71750000000002</v>
      </c>
      <c r="F26" s="50">
        <f>D26/4</f>
        <v>56.358750000000008</v>
      </c>
      <c r="G26" s="9"/>
    </row>
    <row r="27" spans="1:7" s="16" customFormat="1" x14ac:dyDescent="0.25">
      <c r="A27" s="21" t="s">
        <v>42</v>
      </c>
      <c r="B27" s="26"/>
      <c r="C27" s="26"/>
      <c r="D27" s="50">
        <f>B12</f>
        <v>180</v>
      </c>
      <c r="E27" s="49">
        <f>D27</f>
        <v>180</v>
      </c>
      <c r="F27" s="50">
        <f>D27</f>
        <v>180</v>
      </c>
      <c r="G27" s="9"/>
    </row>
    <row r="28" spans="1:7" s="16" customFormat="1" x14ac:dyDescent="0.25">
      <c r="A28" s="21" t="s">
        <v>36</v>
      </c>
      <c r="B28" s="26"/>
      <c r="C28" s="26"/>
      <c r="D28" s="50">
        <f>B13</f>
        <v>9</v>
      </c>
      <c r="E28" s="49">
        <f>D28</f>
        <v>9</v>
      </c>
      <c r="F28" s="50">
        <f>D28</f>
        <v>9</v>
      </c>
      <c r="G28" s="9"/>
    </row>
    <row r="29" spans="1:7" x14ac:dyDescent="0.25">
      <c r="A29" s="24" t="s">
        <v>3</v>
      </c>
      <c r="B29" s="17"/>
      <c r="C29" s="17"/>
      <c r="D29" s="51">
        <f>SUM(D26:D28)</f>
        <v>414.43500000000006</v>
      </c>
      <c r="E29" s="17">
        <f>SUM(E26:E28)</f>
        <v>301.71750000000003</v>
      </c>
      <c r="F29" s="51">
        <f>SUM(F26:F28)</f>
        <v>245.35875000000001</v>
      </c>
    </row>
    <row r="30" spans="1:7" x14ac:dyDescent="0.25">
      <c r="E30" s="28"/>
      <c r="F30" s="28"/>
    </row>
    <row r="31" spans="1:7" x14ac:dyDescent="0.25">
      <c r="E31" s="28"/>
      <c r="F31" s="28"/>
    </row>
    <row r="32" spans="1:7" x14ac:dyDescent="0.25">
      <c r="A32" s="37" t="s">
        <v>44</v>
      </c>
      <c r="B32" s="38"/>
      <c r="C32" s="38"/>
      <c r="D32" s="38"/>
      <c r="E32" s="38"/>
      <c r="F32" s="56"/>
    </row>
    <row r="33" spans="1:7" x14ac:dyDescent="0.25">
      <c r="A33" s="21" t="s">
        <v>45</v>
      </c>
      <c r="B33" s="28"/>
      <c r="C33" s="28"/>
      <c r="D33" s="28">
        <f>12*30</f>
        <v>360</v>
      </c>
      <c r="E33" s="28">
        <f>D33</f>
        <v>360</v>
      </c>
      <c r="F33" s="40">
        <f>D33</f>
        <v>360</v>
      </c>
    </row>
    <row r="34" spans="1:7" x14ac:dyDescent="0.25">
      <c r="A34" s="21" t="s">
        <v>46</v>
      </c>
      <c r="B34" s="28"/>
      <c r="C34" s="28"/>
      <c r="D34" s="28">
        <f>10*30</f>
        <v>300</v>
      </c>
      <c r="E34" s="28">
        <f>D34</f>
        <v>300</v>
      </c>
      <c r="F34" s="40">
        <f>D34</f>
        <v>300</v>
      </c>
    </row>
    <row r="35" spans="1:7" x14ac:dyDescent="0.25">
      <c r="A35" s="41" t="s">
        <v>47</v>
      </c>
      <c r="B35" s="35"/>
      <c r="C35" s="35"/>
      <c r="D35" s="35">
        <f>9*30</f>
        <v>270</v>
      </c>
      <c r="E35" s="35">
        <f>D35</f>
        <v>270</v>
      </c>
      <c r="F35" s="36">
        <f>D35</f>
        <v>270</v>
      </c>
    </row>
    <row r="36" spans="1:7" x14ac:dyDescent="0.25">
      <c r="D36" s="10"/>
      <c r="E36" s="57"/>
      <c r="F36" s="57"/>
    </row>
    <row r="37" spans="1:7" s="5" customFormat="1" x14ac:dyDescent="0.25">
      <c r="A37" s="42" t="s">
        <v>2</v>
      </c>
      <c r="B37" s="43"/>
      <c r="C37" s="43"/>
      <c r="D37" s="43"/>
      <c r="E37" s="43"/>
      <c r="F37" s="55"/>
      <c r="G37" s="6"/>
    </row>
    <row r="38" spans="1:7" x14ac:dyDescent="0.25">
      <c r="A38" s="21" t="s">
        <v>45</v>
      </c>
      <c r="B38" s="28"/>
      <c r="C38" s="28"/>
      <c r="D38" s="28">
        <f>D33-$D$29</f>
        <v>-54.435000000000059</v>
      </c>
      <c r="E38" s="28">
        <f>E33-E29</f>
        <v>58.28249999999997</v>
      </c>
      <c r="F38" s="40">
        <f>F33-F29</f>
        <v>114.64124999999999</v>
      </c>
    </row>
    <row r="39" spans="1:7" x14ac:dyDescent="0.25">
      <c r="A39" s="21" t="s">
        <v>46</v>
      </c>
      <c r="B39" s="28"/>
      <c r="C39" s="28"/>
      <c r="D39" s="28">
        <f t="shared" ref="D39:D40" si="0">D34-$D$29</f>
        <v>-114.43500000000006</v>
      </c>
      <c r="E39" s="28">
        <f t="shared" ref="E39:F40" si="1">E34-E30</f>
        <v>300</v>
      </c>
      <c r="F39" s="40">
        <f t="shared" si="1"/>
        <v>300</v>
      </c>
    </row>
    <row r="40" spans="1:7" x14ac:dyDescent="0.25">
      <c r="A40" s="41" t="s">
        <v>47</v>
      </c>
      <c r="B40" s="35"/>
      <c r="C40" s="35"/>
      <c r="D40" s="35">
        <f t="shared" si="0"/>
        <v>-144.43500000000006</v>
      </c>
      <c r="E40" s="35">
        <f t="shared" si="1"/>
        <v>270</v>
      </c>
      <c r="F40" s="36">
        <f t="shared" si="1"/>
        <v>270</v>
      </c>
    </row>
    <row r="42" spans="1:7" x14ac:dyDescent="0.25">
      <c r="A42" s="47" t="s">
        <v>29</v>
      </c>
    </row>
    <row r="43" spans="1:7" x14ac:dyDescent="0.25">
      <c r="A43" s="46" t="s">
        <v>49</v>
      </c>
    </row>
    <row r="44" spans="1:7" x14ac:dyDescent="0.25">
      <c r="A44" s="46" t="s">
        <v>50</v>
      </c>
    </row>
    <row r="45" spans="1:7" x14ac:dyDescent="0.25">
      <c r="A45" s="48" t="s">
        <v>32</v>
      </c>
    </row>
  </sheetData>
  <mergeCells count="1">
    <mergeCell ref="D19:F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Coaching</vt:lpstr>
      <vt:lpstr>Botox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 Galvan</dc:creator>
  <cp:lastModifiedBy>Kena Galvan</cp:lastModifiedBy>
  <cp:lastPrinted>2018-04-11T23:54:13Z</cp:lastPrinted>
  <dcterms:created xsi:type="dcterms:W3CDTF">2018-04-11T20:25:09Z</dcterms:created>
  <dcterms:modified xsi:type="dcterms:W3CDTF">2018-12-28T18:58:04Z</dcterms:modified>
</cp:coreProperties>
</file>